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 - ZImam\Box\Users Shared\ZImam\Application Notes\2021\06-June\"/>
    </mc:Choice>
  </mc:AlternateContent>
  <xr:revisionPtr revIDLastSave="0" documentId="13_ncr:1_{8CB10D2F-F9B6-431C-92C2-E57DF002E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K3" i="1" s="1"/>
  <c r="M3" i="1" s="1"/>
  <c r="J4" i="1"/>
  <c r="K4" i="1" s="1"/>
  <c r="M4" i="1" s="1"/>
  <c r="J5" i="1"/>
  <c r="K5" i="1"/>
  <c r="M5" i="1" s="1"/>
  <c r="J6" i="1"/>
  <c r="K6" i="1"/>
  <c r="M6" i="1"/>
  <c r="J7" i="1"/>
  <c r="K7" i="1"/>
  <c r="M7" i="1" s="1"/>
  <c r="D12" i="1"/>
  <c r="D13" i="1" s="1"/>
  <c r="H12" i="1" l="1"/>
  <c r="I12" i="1" s="1"/>
  <c r="H15" i="1"/>
  <c r="I15" i="1" s="1"/>
  <c r="H14" i="1"/>
  <c r="I14" i="1" s="1"/>
  <c r="H13" i="1"/>
  <c r="I13" i="1" s="1"/>
</calcChain>
</file>

<file path=xl/sharedStrings.xml><?xml version="1.0" encoding="utf-8"?>
<sst xmlns="http://schemas.openxmlformats.org/spreadsheetml/2006/main" count="55" uniqueCount="28">
  <si>
    <t>ID</t>
  </si>
  <si>
    <t>PercentRelativeRange</t>
  </si>
  <si>
    <t>Range</t>
  </si>
  <si>
    <t>RelativeStandardDeviation</t>
  </si>
  <si>
    <t>StandardDeviation</t>
  </si>
  <si>
    <t>NumSegments</t>
  </si>
  <si>
    <t>Viscosity_mPa_S</t>
  </si>
  <si>
    <t>ShearRate_1_S</t>
  </si>
  <si>
    <t>SensorTemperature_C</t>
  </si>
  <si>
    <t>SampleName</t>
  </si>
  <si>
    <t>2021-02-14T17:01:34.118Z</t>
  </si>
  <si>
    <t/>
  </si>
  <si>
    <t>Acetate NaCl PS80 Buffer</t>
  </si>
  <si>
    <t>10 mgmL BgG in Buffer</t>
  </si>
  <si>
    <t>20 mgmL BgG in Buffer</t>
  </si>
  <si>
    <t>30 mgmL BgG in Buffer</t>
  </si>
  <si>
    <t>40 mgmL BgG in Buffer</t>
  </si>
  <si>
    <t>50 mgmL BgG in Buffer</t>
  </si>
  <si>
    <t>Relative Visc</t>
  </si>
  <si>
    <t>total (g)</t>
  </si>
  <si>
    <t>x (wt/wt)</t>
  </si>
  <si>
    <t>dilutions</t>
  </si>
  <si>
    <t>stock (g)</t>
  </si>
  <si>
    <t>c(mg/mL)</t>
  </si>
  <si>
    <t>BgG (g)</t>
  </si>
  <si>
    <t>Specific Visc</t>
  </si>
  <si>
    <t>Conc.</t>
  </si>
  <si>
    <t>Specific Visc/Conc.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</si>
</sst>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</fills>
  <borders count="2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1" fillId="0" borderId="0" xfId="0" applyNumberFormat="1" applyFont="1"/>
    <xf numFmtId="0" fontId="1" fillId="0" borderId="0" xfId="0" applyFont="1"/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687532862605307"/>
                  <c:y val="-3.58431871897146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'Sheet 1'!$L$3:$L$7</c:f>
              <c:numCache>
                <c:formatCode>General</c:formatCode>
                <c:ptCount val="5"/>
                <c:pt idx="0">
                  <c:v>10.687105002405723</c:v>
                </c:pt>
                <c:pt idx="1">
                  <c:v>20.182025396142041</c:v>
                </c:pt>
                <c:pt idx="2">
                  <c:v>30.802874021840783</c:v>
                </c:pt>
                <c:pt idx="3">
                  <c:v>40.428808019287636</c:v>
                </c:pt>
                <c:pt idx="4">
                  <c:v>50.002998380874324</c:v>
                </c:pt>
              </c:numCache>
            </c:numRef>
          </c:xVal>
          <c:yVal>
            <c:numRef>
              <c:f>'Sheet 1'!$M$3:$M$7</c:f>
              <c:numCache>
                <c:formatCode>General</c:formatCode>
                <c:ptCount val="5"/>
                <c:pt idx="0">
                  <c:v>7.3490269807557525E-3</c:v>
                </c:pt>
                <c:pt idx="1">
                  <c:v>7.8379566769449759E-3</c:v>
                </c:pt>
                <c:pt idx="2">
                  <c:v>8.654806696445097E-3</c:v>
                </c:pt>
                <c:pt idx="3">
                  <c:v>9.439733369322266E-3</c:v>
                </c:pt>
                <c:pt idx="4">
                  <c:v>1.0419729135969745E-2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06-4C36-AC74-7C2DD1EC8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32879"/>
        <c:axId val="474456351"/>
      </c:scatterChart>
      <c:valAx>
        <c:axId val="9132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(mg/mL)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456351"/>
        <c:crosses val="autoZero"/>
        <c:crossBetween val="midCat"/>
      </c:valAx>
      <c:valAx>
        <c:axId val="474456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ƞ</a:t>
                </a:r>
                <a:r>
                  <a:rPr lang="en-US" baseline="-25000"/>
                  <a:t>sp</a:t>
                </a:r>
                <a:r>
                  <a:rPr lang="en-US" baseline="0"/>
                  <a:t>/C (mL/mg)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32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443865</xdr:colOff>
      <xdr:row>17</xdr:row>
      <xdr:rowOff>64770</xdr:rowOff>
    </xdr:from>
    <xdr:to>
      <xdr:col>16</xdr:col>
      <xdr:colOff>407670</xdr:colOff>
      <xdr:row>31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F469E0-AEF7-430A-A943-6189197B0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9">
  <autoFilter ref="A1:N9" xr:uid="{00000000-0009-0000-0100-000001000000}"/>
  <tableColumns count="14">
    <tableColumn id="1" xr3:uid="{00000000-0010-0000-0000-000001000000}" name="ID"/>
    <tableColumn id="4" xr3:uid="{00000000-0010-0000-0000-000004000000}" name="PercentRelativeRange"/>
    <tableColumn id="5" xr3:uid="{00000000-0010-0000-0000-000005000000}" name="Range"/>
    <tableColumn id="6" xr3:uid="{00000000-0010-0000-0000-000006000000}" name="RelativeStandardDeviation"/>
    <tableColumn id="7" xr3:uid="{00000000-0010-0000-0000-000007000000}" name="StandardDeviation"/>
    <tableColumn id="8" xr3:uid="{00000000-0010-0000-0000-000008000000}" name="NumSegments"/>
    <tableColumn id="10" xr3:uid="{00000000-0010-0000-0000-00000A000000}" name="Viscosity_mPa_S"/>
    <tableColumn id="12" xr3:uid="{00000000-0010-0000-0000-00000C000000}" name="ShearRate_1_S"/>
    <tableColumn id="13" xr3:uid="{00000000-0010-0000-0000-00000D000000}" name="SensorTemperature_C"/>
    <tableColumn id="14" xr3:uid="{00000000-0010-0000-0000-00000E000000}" name="Relative Visc"/>
    <tableColumn id="15" xr3:uid="{00000000-0010-0000-0000-00000F000000}" name="Specific Visc"/>
    <tableColumn id="16" xr3:uid="{00000000-0010-0000-0000-000010000000}" name="Conc."/>
    <tableColumn id="17" xr3:uid="{00000000-0010-0000-0000-000011000000}" name="Specific Visc/Conc."/>
    <tableColumn id="23" xr3:uid="{00000000-0010-0000-0000-000017000000}" name="SampleName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K14" sqref="K14"/>
    </sheetView>
  </sheetViews>
  <sheetFormatPr defaultRowHeight="15"/>
  <cols>
    <col min="2" max="2" width="11" bestFit="1" customWidth="1"/>
    <col min="6" max="6" width="11" bestFit="1" customWidth="1"/>
    <col min="10" max="10" width="14.140625" bestFit="1" customWidth="1"/>
    <col min="11" max="11" width="12" bestFit="1" customWidth="1"/>
    <col min="13" max="13" width="19.5703125" bestFit="1" customWidth="1"/>
    <col min="14" max="14" width="22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18</v>
      </c>
      <c r="K1" s="1" t="s">
        <v>25</v>
      </c>
      <c r="L1" s="1" t="s">
        <v>26</v>
      </c>
      <c r="M1" t="s">
        <v>27</v>
      </c>
      <c r="N1" t="s">
        <v>9</v>
      </c>
    </row>
    <row r="2" spans="1:14">
      <c r="A2" t="s">
        <v>10</v>
      </c>
      <c r="B2">
        <v>0.72613397527405499</v>
      </c>
      <c r="C2">
        <v>6.5642857142858002E-3</v>
      </c>
      <c r="D2">
        <v>0.3</v>
      </c>
      <c r="E2">
        <v>2.6710000000000002E-3</v>
      </c>
      <c r="F2">
        <v>5</v>
      </c>
      <c r="G2">
        <v>0.90400000000000003</v>
      </c>
      <c r="H2">
        <v>48520</v>
      </c>
      <c r="I2">
        <v>25</v>
      </c>
      <c r="J2" t="s">
        <v>11</v>
      </c>
      <c r="K2" t="s">
        <v>11</v>
      </c>
      <c r="L2" t="s">
        <v>11</v>
      </c>
      <c r="M2" t="s">
        <v>11</v>
      </c>
      <c r="N2" t="s">
        <v>12</v>
      </c>
    </row>
    <row r="3" spans="1:14">
      <c r="A3" t="s">
        <v>10</v>
      </c>
      <c r="B3">
        <v>0.44612922461422899</v>
      </c>
      <c r="C3">
        <v>4.3500000000000804E-3</v>
      </c>
      <c r="D3">
        <v>0.16</v>
      </c>
      <c r="E3">
        <v>1.5430000000000001E-3</v>
      </c>
      <c r="F3">
        <v>5</v>
      </c>
      <c r="G3">
        <v>0.97499999999999998</v>
      </c>
      <c r="H3">
        <v>48520</v>
      </c>
      <c r="I3">
        <v>25</v>
      </c>
      <c r="J3">
        <f>Table1[[#This Row],[Viscosity_mPa_S]]/$G$2</f>
        <v>1.0785398230088494</v>
      </c>
      <c r="K3">
        <f>Table1[[#This Row],[Relative Visc]]-1</f>
        <v>7.853982300884943E-2</v>
      </c>
      <c r="L3">
        <v>10.687105002405723</v>
      </c>
      <c r="M3">
        <f>Table1[[#This Row],[Specific Visc]]/Table1[[#This Row],[Conc.]]</f>
        <v>7.3490269807557525E-3</v>
      </c>
      <c r="N3" t="s">
        <v>13</v>
      </c>
    </row>
    <row r="4" spans="1:14">
      <c r="A4" t="s">
        <v>10</v>
      </c>
      <c r="B4">
        <v>0.39325510663350499</v>
      </c>
      <c r="C4">
        <v>4.1190476190475804E-3</v>
      </c>
      <c r="D4">
        <v>0.15</v>
      </c>
      <c r="E4">
        <v>1.578E-3</v>
      </c>
      <c r="F4">
        <v>5</v>
      </c>
      <c r="G4">
        <v>1.0469999999999999</v>
      </c>
      <c r="H4">
        <v>48520</v>
      </c>
      <c r="I4">
        <v>25</v>
      </c>
      <c r="J4">
        <f>Table1[[#This Row],[Viscosity_mPa_S]]/$G$2</f>
        <v>1.1581858407079646</v>
      </c>
      <c r="K4">
        <f>Table1[[#This Row],[Relative Visc]]-1</f>
        <v>0.1581858407079646</v>
      </c>
      <c r="L4">
        <v>20.182025396142041</v>
      </c>
      <c r="M4">
        <f>Table1[[#This Row],[Specific Visc]]/Table1[[#This Row],[Conc.]]</f>
        <v>7.8379566769449759E-3</v>
      </c>
      <c r="N4" t="s">
        <v>14</v>
      </c>
    </row>
    <row r="5" spans="1:14">
      <c r="A5" t="s">
        <v>10</v>
      </c>
      <c r="B5">
        <v>0.442558487182035</v>
      </c>
      <c r="C5">
        <v>5.0666666666667696E-3</v>
      </c>
      <c r="D5">
        <v>0.18</v>
      </c>
      <c r="E5">
        <v>2.0270000000000002E-3</v>
      </c>
      <c r="F5">
        <v>5</v>
      </c>
      <c r="G5">
        <v>1.145</v>
      </c>
      <c r="H5">
        <v>48520</v>
      </c>
      <c r="I5">
        <v>25</v>
      </c>
      <c r="J5">
        <f>Table1[[#This Row],[Viscosity_mPa_S]]/$G$2</f>
        <v>1.2665929203539823</v>
      </c>
      <c r="K5">
        <f>Table1[[#This Row],[Relative Visc]]-1</f>
        <v>0.2665929203539823</v>
      </c>
      <c r="L5">
        <v>30.802874021840783</v>
      </c>
      <c r="M5">
        <f>Table1[[#This Row],[Specific Visc]]/Table1[[#This Row],[Conc.]]</f>
        <v>8.654806696445097E-3</v>
      </c>
      <c r="N5" t="s">
        <v>15</v>
      </c>
    </row>
    <row r="6" spans="1:14">
      <c r="A6" t="s">
        <v>10</v>
      </c>
      <c r="B6">
        <v>0.25917696069276702</v>
      </c>
      <c r="C6">
        <v>3.2380952380952599E-3</v>
      </c>
      <c r="D6">
        <v>0.1</v>
      </c>
      <c r="E6">
        <v>1.276E-3</v>
      </c>
      <c r="F6">
        <v>5</v>
      </c>
      <c r="G6">
        <v>1.2490000000000001</v>
      </c>
      <c r="H6">
        <v>48520</v>
      </c>
      <c r="I6">
        <v>25</v>
      </c>
      <c r="J6">
        <f>Table1[[#This Row],[Viscosity_mPa_S]]/$G$2</f>
        <v>1.3816371681415931</v>
      </c>
      <c r="K6">
        <f>Table1[[#This Row],[Relative Visc]]-1</f>
        <v>0.3816371681415931</v>
      </c>
      <c r="L6">
        <v>40.428808019287636</v>
      </c>
      <c r="M6">
        <f>Table1[[#This Row],[Specific Visc]]/Table1[[#This Row],[Conc.]]</f>
        <v>9.439733369322266E-3</v>
      </c>
      <c r="N6" t="s">
        <v>16</v>
      </c>
    </row>
    <row r="7" spans="1:14">
      <c r="A7" t="s">
        <v>10</v>
      </c>
      <c r="B7">
        <v>0.25981134232396003</v>
      </c>
      <c r="C7">
        <v>3.57142857142856E-3</v>
      </c>
      <c r="D7">
        <v>0.12</v>
      </c>
      <c r="E7">
        <v>1.6969999999999999E-3</v>
      </c>
      <c r="F7">
        <v>5</v>
      </c>
      <c r="G7">
        <v>1.375</v>
      </c>
      <c r="H7">
        <v>48520</v>
      </c>
      <c r="I7">
        <v>25</v>
      </c>
      <c r="J7">
        <f>Table1[[#This Row],[Viscosity_mPa_S]]/$G$2</f>
        <v>1.5210176991150441</v>
      </c>
      <c r="K7">
        <f>Table1[[#This Row],[Relative Visc]]-1</f>
        <v>0.52101769911504414</v>
      </c>
      <c r="L7">
        <v>50.002998380874324</v>
      </c>
      <c r="M7">
        <f>Table1[[#This Row],[Specific Visc]]/Table1[[#This Row],[Conc.]]</f>
        <v>1.0419729135969745E-2</v>
      </c>
      <c r="N7" t="s">
        <v>17</v>
      </c>
    </row>
    <row r="8" spans="1:14">
      <c r="A8" t="s">
        <v>11</v>
      </c>
    </row>
    <row r="11" spans="1:14">
      <c r="B11" s="2" t="s">
        <v>24</v>
      </c>
      <c r="C11" s="2" t="s">
        <v>19</v>
      </c>
      <c r="D11" s="2" t="s">
        <v>20</v>
      </c>
      <c r="E11" s="2" t="s">
        <v>21</v>
      </c>
      <c r="F11" s="2" t="s">
        <v>22</v>
      </c>
      <c r="G11" s="2" t="s">
        <v>19</v>
      </c>
      <c r="H11" s="2" t="s">
        <v>20</v>
      </c>
      <c r="I11" s="2" t="s">
        <v>23</v>
      </c>
    </row>
    <row r="12" spans="1:14">
      <c r="B12" s="3">
        <v>0.50029999999999997</v>
      </c>
      <c r="C12" s="3">
        <v>10.0054</v>
      </c>
      <c r="D12" s="3">
        <f>B12/C12</f>
        <v>5.0002998380874325E-2</v>
      </c>
      <c r="E12" s="3"/>
      <c r="F12" s="3">
        <v>0.4088</v>
      </c>
      <c r="G12" s="3">
        <v>1.9127000000000001</v>
      </c>
      <c r="H12" s="3">
        <f>F12*$D$12/G12</f>
        <v>1.0687105002405722E-2</v>
      </c>
      <c r="I12" s="3">
        <f>1000*H12</f>
        <v>10.687105002405723</v>
      </c>
    </row>
    <row r="13" spans="1:14">
      <c r="B13" s="3"/>
      <c r="C13" s="3"/>
      <c r="D13" s="3">
        <f>D12*1000</f>
        <v>50.002998380874324</v>
      </c>
      <c r="E13" s="3"/>
      <c r="F13" s="3">
        <v>0.79020000000000001</v>
      </c>
      <c r="G13" s="3">
        <v>1.9578</v>
      </c>
      <c r="H13" s="3">
        <f>F13*$D$12/G13</f>
        <v>2.0182025396142042E-2</v>
      </c>
      <c r="I13" s="3">
        <f t="shared" ref="I13:I15" si="0">1000*H13</f>
        <v>20.182025396142041</v>
      </c>
    </row>
    <row r="14" spans="1:14">
      <c r="B14" s="3"/>
      <c r="C14" s="3"/>
      <c r="D14" s="3"/>
      <c r="E14" s="3"/>
      <c r="F14" s="3">
        <v>1.1997</v>
      </c>
      <c r="G14" s="3">
        <v>1.9475</v>
      </c>
      <c r="H14" s="3">
        <f>F14*$D$12/G14</f>
        <v>3.0802874021840784E-2</v>
      </c>
      <c r="I14" s="3">
        <f t="shared" si="0"/>
        <v>30.802874021840783</v>
      </c>
    </row>
    <row r="15" spans="1:14">
      <c r="B15" s="3"/>
      <c r="C15" s="3"/>
      <c r="D15" s="3"/>
      <c r="E15" s="3"/>
      <c r="F15" s="3">
        <v>1.6155999999999999</v>
      </c>
      <c r="G15" s="3">
        <v>1.9982</v>
      </c>
      <c r="H15" s="3">
        <f>F15*$D$12/G15</f>
        <v>4.0428808019287638E-2</v>
      </c>
      <c r="I15" s="3">
        <f t="shared" si="0"/>
        <v>40.428808019287636</v>
      </c>
    </row>
    <row r="16" spans="1:14">
      <c r="I16" s="3"/>
      <c r="J16" s="3"/>
      <c r="K16" s="3"/>
      <c r="L16" s="3"/>
      <c r="M16" s="3"/>
      <c r="N16" s="3"/>
    </row>
    <row r="17" spans="2:7">
      <c r="B17" s="4" t="s">
        <v>9</v>
      </c>
      <c r="C17" s="4" t="s">
        <v>6</v>
      </c>
      <c r="D17" t="s">
        <v>18</v>
      </c>
      <c r="E17" t="s">
        <v>25</v>
      </c>
      <c r="F17" t="s">
        <v>26</v>
      </c>
      <c r="G17" t="s">
        <v>27</v>
      </c>
    </row>
    <row r="18" spans="2:7">
      <c r="B18" s="5" t="s">
        <v>12</v>
      </c>
      <c r="C18" s="5">
        <v>0.90400000000000003</v>
      </c>
      <c r="D18" t="s">
        <v>11</v>
      </c>
      <c r="E18" t="s">
        <v>11</v>
      </c>
      <c r="F18" t="s">
        <v>11</v>
      </c>
      <c r="G18" t="s">
        <v>11</v>
      </c>
    </row>
    <row r="19" spans="2:7">
      <c r="B19" s="6" t="s">
        <v>13</v>
      </c>
      <c r="C19" s="6">
        <v>0.97499999999999998</v>
      </c>
      <c r="D19" s="7">
        <v>1.0785398230088494</v>
      </c>
      <c r="E19" s="7">
        <v>7.853982300884943E-2</v>
      </c>
      <c r="F19" s="7">
        <v>10.687105002405723</v>
      </c>
      <c r="G19" s="7">
        <v>7.3490269807557525E-3</v>
      </c>
    </row>
    <row r="20" spans="2:7">
      <c r="B20" s="5" t="s">
        <v>14</v>
      </c>
      <c r="C20" s="5">
        <v>1.0469999999999999</v>
      </c>
      <c r="D20" s="7">
        <v>1.1581858407079646</v>
      </c>
      <c r="E20" s="7">
        <v>0.1581858407079646</v>
      </c>
      <c r="F20" s="7">
        <v>20.182025396142041</v>
      </c>
      <c r="G20" s="7">
        <v>7.8379566769449759E-3</v>
      </c>
    </row>
    <row r="21" spans="2:7">
      <c r="B21" s="6" t="s">
        <v>15</v>
      </c>
      <c r="C21" s="6">
        <v>1.145</v>
      </c>
      <c r="D21" s="7">
        <v>1.2665929203539823</v>
      </c>
      <c r="E21" s="7">
        <v>0.2665929203539823</v>
      </c>
      <c r="F21" s="7">
        <v>30.802874021840783</v>
      </c>
      <c r="G21" s="7">
        <v>8.654806696445097E-3</v>
      </c>
    </row>
    <row r="22" spans="2:7">
      <c r="B22" s="5" t="s">
        <v>16</v>
      </c>
      <c r="C22" s="5">
        <v>1.2490000000000001</v>
      </c>
      <c r="D22" s="7">
        <v>1.3816371681415931</v>
      </c>
      <c r="E22" s="7">
        <v>0.3816371681415931</v>
      </c>
      <c r="F22" s="7">
        <v>40.428808019287636</v>
      </c>
      <c r="G22" s="7">
        <v>9.439733369322266E-3</v>
      </c>
    </row>
    <row r="23" spans="2:7">
      <c r="B23" s="6" t="s">
        <v>17</v>
      </c>
      <c r="C23" s="6">
        <v>1.375</v>
      </c>
      <c r="D23" s="7">
        <v>1.5210176991150441</v>
      </c>
      <c r="E23" s="7">
        <v>0.52101769911504414</v>
      </c>
      <c r="F23" s="7">
        <v>50.002998380874324</v>
      </c>
      <c r="G23" s="7">
        <v>1.0419729135969745E-2</v>
      </c>
    </row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 - ZImam</dc:creator>
  <cp:lastModifiedBy>RS - ZImam</cp:lastModifiedBy>
  <dcterms:created xsi:type="dcterms:W3CDTF">2021-06-14T18:49:46Z</dcterms:created>
  <dcterms:modified xsi:type="dcterms:W3CDTF">2021-06-14T18:50:20Z</dcterms:modified>
</cp:coreProperties>
</file>